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PERSONALE NON PO" sheetId="1" r:id="rId1"/>
    <sheet name="PO E SEGRETARIO COMUNALE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H55" i="1"/>
  <c r="H52"/>
  <c r="H46"/>
  <c r="H35"/>
  <c r="H30"/>
  <c r="H24"/>
  <c r="H18"/>
  <c r="J10" i="2"/>
  <c r="J12" l="1"/>
  <c r="D16"/>
  <c r="C16"/>
  <c r="J9"/>
  <c r="J8"/>
  <c r="J7"/>
  <c r="J6"/>
  <c r="I9"/>
  <c r="I8"/>
  <c r="I7"/>
  <c r="I6"/>
  <c r="I5"/>
  <c r="J5" s="1"/>
  <c r="E12"/>
</calcChain>
</file>

<file path=xl/sharedStrings.xml><?xml version="1.0" encoding="utf-8"?>
<sst xmlns="http://schemas.openxmlformats.org/spreadsheetml/2006/main" count="109" uniqueCount="46">
  <si>
    <t>FONDO TOTALE</t>
  </si>
  <si>
    <t>DI CUI</t>
  </si>
  <si>
    <t>COMPENSO PERFORMANCE INDIVIDUALE</t>
  </si>
  <si>
    <t>COMPENSO PERFORMANCE ORGANIZZATIVA</t>
  </si>
  <si>
    <t>COMPENSO PER MAGGIORAZIONE PERFORMANCE INDIVIDUALE</t>
  </si>
  <si>
    <t>AREA LL.PP.</t>
  </si>
  <si>
    <t>CATEGORIA</t>
  </si>
  <si>
    <t>%ORARIO</t>
  </si>
  <si>
    <t>D</t>
  </si>
  <si>
    <t xml:space="preserve">C </t>
  </si>
  <si>
    <t>C</t>
  </si>
  <si>
    <t>B</t>
  </si>
  <si>
    <t>MESI LAVORATI</t>
  </si>
  <si>
    <t>AREA FINANZIARIA</t>
  </si>
  <si>
    <t>AREA ANAGRAFE E STATO CIVILE</t>
  </si>
  <si>
    <t>AREA AFFARI GENERALI E SERVIZI ALLA PERSONA</t>
  </si>
  <si>
    <t>AREA URBANISTICA</t>
  </si>
  <si>
    <t>VALUTAZIONE PERFORMANCE INDIVIDUALE</t>
  </si>
  <si>
    <t>VALUTAZIONE PERFORMANCE ORGANIZZATIVA</t>
  </si>
  <si>
    <t>interim 12</t>
  </si>
  <si>
    <t>INDENNITA' DI RISULTATO (155)</t>
  </si>
  <si>
    <t>12911,63/38863,59*100</t>
  </si>
  <si>
    <t>i 7500 devono essere riproporzionati sulla base dell'indennità erogata vedi esempio sotto</t>
  </si>
  <si>
    <t>7500*33,22/100</t>
  </si>
  <si>
    <t>rimodulato per i mesi di appartenenza, al 100%</t>
  </si>
  <si>
    <t>90% del massimo</t>
  </si>
  <si>
    <t>90% del massimo calcolato sulla proporzione del 20% dell'interim</t>
  </si>
  <si>
    <t>TOTALE</t>
  </si>
  <si>
    <t>AVNZO DA DESTINARE ALL'ANNO 2021</t>
  </si>
  <si>
    <t>FONDO</t>
  </si>
  <si>
    <t>AVANZO</t>
  </si>
  <si>
    <t>INDENNITA' RISULTATO ANNO 2020 P.O.</t>
  </si>
  <si>
    <t>INDENNITA' POSIZIONE ANNO 2020</t>
  </si>
  <si>
    <t>INDENNITA' RISULTATO 15% DI €. 50.000,00</t>
  </si>
  <si>
    <t>una volta riproporzionate le posizioni si dividono i 7500 per le quote e viene quello che spetterebbe se valutazione fosse più del 90,1</t>
  </si>
  <si>
    <t>MATRICOLA</t>
  </si>
  <si>
    <t>INDENNITA' POSIZIONE</t>
  </si>
  <si>
    <t>INDENNITA' DI RISULTATO</t>
  </si>
  <si>
    <t>AREA POLIZIA LOCALE</t>
  </si>
  <si>
    <t>COEFF</t>
  </si>
  <si>
    <t xml:space="preserve">PREMIO 2020 TOTALE DA LIQUIDARE </t>
  </si>
  <si>
    <t>TOTALE DA LIQUIDARE  ANNO 2020 RISULTATO + PO FABBRETTI ARRETRATO</t>
  </si>
  <si>
    <t>PRODUTTIVITA' 2021</t>
  </si>
  <si>
    <t>VALUTAZIONE PERFORMANCE INDIVIDUALE ANNO 2021</t>
  </si>
  <si>
    <t>VALUTAZIONE ANNO      2020</t>
  </si>
  <si>
    <t xml:space="preserve">A PARITA' DI PUNTEGGIO NON SPETTA PER ANZIANITA' SERVIZIO INFERIORE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</si>
</sst>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1" fillId="0" borderId="0" xfId="0" applyFont="1"/>
    <xf numFmtId="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2" fontId="0" fillId="0" borderId="0" xfId="0" applyNumberForma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4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4" fontId="0" fillId="0" borderId="0" xfId="0" applyNumberFormat="1" applyFont="1"/>
    <xf numFmtId="4" fontId="0" fillId="3" borderId="0" xfId="0" applyNumberFormat="1" applyFont="1" applyFill="1"/>
    <xf numFmtId="4" fontId="0" fillId="4" borderId="0" xfId="0" applyNumberFormat="1" applyFont="1" applyFill="1"/>
    <xf numFmtId="4" fontId="0" fillId="2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1" fillId="0" borderId="0" xfId="0" applyFont="1" applyAlignment="1">
      <alignment horizontal="center" wrapText="1"/>
    </xf>
    <xf numFmtId="4" fontId="1" fillId="0" borderId="0" xfId="0" applyNumberFormat="1" applyFont="1"/>
    <xf numFmtId="4" fontId="0" fillId="0" borderId="4" xfId="0" applyNumberFormat="1" applyBorder="1"/>
    <xf numFmtId="4" fontId="0" fillId="0" borderId="1" xfId="0" applyNumberFormat="1" applyBorder="1"/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/>
    <xf numFmtId="2" fontId="1" fillId="0" borderId="0" xfId="0" applyNumberFormat="1" applyFont="1" applyBorder="1"/>
    <xf numFmtId="2" fontId="1" fillId="0" borderId="0" xfId="0" applyNumberFormat="1" applyFont="1"/>
    <xf numFmtId="164" fontId="0" fillId="0" borderId="0" xfId="0" applyNumberFormat="1" applyBorder="1"/>
    <xf numFmtId="164" fontId="3" fillId="0" borderId="0" xfId="0" applyNumberFormat="1" applyFont="1" applyBorder="1"/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ill="1" applyBorder="1"/>
    <xf numFmtId="0" fontId="1" fillId="0" borderId="0" xfId="0" applyFont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/>
    <xf numFmtId="2" fontId="0" fillId="2" borderId="1" xfId="0" applyNumberFormat="1" applyFill="1" applyBorder="1"/>
    <xf numFmtId="4" fontId="0" fillId="2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abSelected="1" zoomScale="110" zoomScaleNormal="110" workbookViewId="0">
      <selection activeCell="J15" sqref="J15"/>
    </sheetView>
  </sheetViews>
  <sheetFormatPr defaultRowHeight="14.4"/>
  <cols>
    <col min="1" max="1" width="12" customWidth="1"/>
    <col min="2" max="2" width="13" style="27" customWidth="1"/>
    <col min="3" max="3" width="12.44140625" customWidth="1"/>
    <col min="5" max="5" width="14.5546875" customWidth="1"/>
    <col min="6" max="6" width="17.109375" customWidth="1"/>
    <col min="7" max="7" width="18.88671875" customWidth="1"/>
    <col min="8" max="8" width="24" customWidth="1"/>
    <col min="9" max="9" width="14.6640625" bestFit="1" customWidth="1"/>
  </cols>
  <sheetData>
    <row r="1" spans="1:11">
      <c r="A1" s="2" t="s">
        <v>42</v>
      </c>
    </row>
    <row r="3" spans="1:11">
      <c r="A3" s="2" t="s">
        <v>0</v>
      </c>
      <c r="D3" s="1"/>
      <c r="E3" s="1"/>
      <c r="F3" s="1"/>
      <c r="G3" s="1"/>
      <c r="H3" s="14">
        <v>36615</v>
      </c>
    </row>
    <row r="4" spans="1:11">
      <c r="A4" s="4" t="s">
        <v>1</v>
      </c>
    </row>
    <row r="5" spans="1:11">
      <c r="A5" s="4" t="s">
        <v>2</v>
      </c>
      <c r="F5" s="1"/>
      <c r="G5" s="1"/>
      <c r="H5" s="15">
        <v>31717</v>
      </c>
      <c r="K5" s="6"/>
    </row>
    <row r="6" spans="1:11">
      <c r="A6" s="4" t="s">
        <v>3</v>
      </c>
      <c r="F6" s="1"/>
      <c r="G6" s="1"/>
      <c r="H6" s="15">
        <v>3662</v>
      </c>
    </row>
    <row r="7" spans="1:11">
      <c r="A7" s="4" t="s">
        <v>4</v>
      </c>
      <c r="H7" s="15">
        <v>1236</v>
      </c>
      <c r="K7" s="15"/>
    </row>
    <row r="9" spans="1:11">
      <c r="A9" s="4" t="s">
        <v>5</v>
      </c>
    </row>
    <row r="10" spans="1:11" ht="57.6">
      <c r="A10" s="48" t="s">
        <v>35</v>
      </c>
      <c r="B10" s="49"/>
      <c r="C10" s="17" t="s">
        <v>6</v>
      </c>
      <c r="D10" s="17" t="s">
        <v>7</v>
      </c>
      <c r="E10" s="17" t="s">
        <v>12</v>
      </c>
      <c r="F10" s="18" t="s">
        <v>43</v>
      </c>
      <c r="G10" s="42" t="s">
        <v>44</v>
      </c>
      <c r="H10" s="35" t="s">
        <v>40</v>
      </c>
      <c r="I10" s="6"/>
    </row>
    <row r="11" spans="1:11">
      <c r="A11" s="51">
        <v>82</v>
      </c>
      <c r="B11" s="52"/>
      <c r="C11" s="19" t="s">
        <v>8</v>
      </c>
      <c r="D11" s="20">
        <v>1</v>
      </c>
      <c r="E11" s="19">
        <v>12</v>
      </c>
      <c r="F11" s="19">
        <v>97.3</v>
      </c>
      <c r="G11" s="19">
        <v>93.9</v>
      </c>
      <c r="H11" s="34">
        <v>0</v>
      </c>
    </row>
    <row r="12" spans="1:11">
      <c r="A12" s="46">
        <v>183</v>
      </c>
      <c r="B12" s="47"/>
      <c r="C12" s="19" t="s">
        <v>9</v>
      </c>
      <c r="D12" s="20">
        <v>1</v>
      </c>
      <c r="E12" s="19">
        <v>12</v>
      </c>
      <c r="F12" s="19">
        <v>100</v>
      </c>
      <c r="G12" s="19">
        <v>95.3</v>
      </c>
      <c r="H12" s="34">
        <v>0</v>
      </c>
    </row>
    <row r="13" spans="1:11">
      <c r="A13" s="56">
        <v>457</v>
      </c>
      <c r="B13" s="57"/>
      <c r="C13" s="58" t="s">
        <v>10</v>
      </c>
      <c r="D13" s="59">
        <v>83.33</v>
      </c>
      <c r="E13" s="58">
        <v>12</v>
      </c>
      <c r="F13" s="58">
        <v>100</v>
      </c>
      <c r="G13" s="58">
        <v>100</v>
      </c>
      <c r="H13" s="60">
        <v>0</v>
      </c>
    </row>
    <row r="14" spans="1:11">
      <c r="A14" s="46">
        <v>361</v>
      </c>
      <c r="B14" s="47"/>
      <c r="C14" s="19" t="s">
        <v>11</v>
      </c>
      <c r="D14" s="20">
        <v>1</v>
      </c>
      <c r="E14" s="19">
        <v>12</v>
      </c>
      <c r="F14" s="19">
        <v>91.9</v>
      </c>
      <c r="G14" s="19">
        <v>80.2</v>
      </c>
      <c r="H14" s="34">
        <v>0</v>
      </c>
    </row>
    <row r="15" spans="1:11">
      <c r="A15" s="46">
        <v>58</v>
      </c>
      <c r="B15" s="47"/>
      <c r="C15" s="19" t="s">
        <v>11</v>
      </c>
      <c r="D15" s="20">
        <v>1</v>
      </c>
      <c r="E15" s="19">
        <v>12</v>
      </c>
      <c r="F15" s="19">
        <v>100</v>
      </c>
      <c r="G15" s="19">
        <v>91</v>
      </c>
      <c r="H15" s="34">
        <v>0</v>
      </c>
    </row>
    <row r="16" spans="1:11">
      <c r="A16" s="46">
        <v>47</v>
      </c>
      <c r="B16" s="47"/>
      <c r="C16" s="19" t="s">
        <v>11</v>
      </c>
      <c r="D16" s="20">
        <v>1</v>
      </c>
      <c r="E16" s="19">
        <v>12</v>
      </c>
      <c r="F16" s="19">
        <v>92.8</v>
      </c>
      <c r="G16" s="19">
        <v>88.3</v>
      </c>
      <c r="H16" s="34">
        <v>0</v>
      </c>
    </row>
    <row r="17" spans="1:8">
      <c r="A17" s="50">
        <v>361</v>
      </c>
      <c r="B17" s="50"/>
      <c r="C17" s="54" t="s">
        <v>11</v>
      </c>
      <c r="D17" s="20">
        <v>1</v>
      </c>
      <c r="E17" s="54">
        <v>6</v>
      </c>
      <c r="F17" s="54">
        <v>100</v>
      </c>
      <c r="G17" s="19">
        <v>80.2</v>
      </c>
      <c r="H17" s="34">
        <v>0</v>
      </c>
    </row>
    <row r="18" spans="1:8">
      <c r="H18" s="32">
        <f>SUM(H11:H17)</f>
        <v>0</v>
      </c>
    </row>
    <row r="19" spans="1:8">
      <c r="A19" s="4" t="s">
        <v>13</v>
      </c>
    </row>
    <row r="20" spans="1:8" ht="43.2">
      <c r="A20" s="48" t="s">
        <v>35</v>
      </c>
      <c r="B20" s="49"/>
      <c r="C20" s="22" t="s">
        <v>6</v>
      </c>
      <c r="D20" s="22" t="s">
        <v>7</v>
      </c>
      <c r="E20" s="22" t="s">
        <v>12</v>
      </c>
      <c r="F20" s="18" t="s">
        <v>17</v>
      </c>
      <c r="G20" s="18"/>
      <c r="H20" s="35" t="s">
        <v>40</v>
      </c>
    </row>
    <row r="21" spans="1:8">
      <c r="A21" s="46">
        <v>249</v>
      </c>
      <c r="B21" s="47"/>
      <c r="C21" s="19" t="s">
        <v>9</v>
      </c>
      <c r="D21" s="20">
        <v>1</v>
      </c>
      <c r="E21" s="19">
        <v>10</v>
      </c>
      <c r="F21" s="19">
        <v>100</v>
      </c>
      <c r="G21" s="19">
        <v>99.3</v>
      </c>
      <c r="H21" s="21">
        <v>0</v>
      </c>
    </row>
    <row r="22" spans="1:8">
      <c r="A22" s="46">
        <v>90</v>
      </c>
      <c r="B22" s="47"/>
      <c r="C22" s="19" t="s">
        <v>9</v>
      </c>
      <c r="D22" s="20">
        <v>1</v>
      </c>
      <c r="E22" s="19">
        <v>12</v>
      </c>
      <c r="F22" s="19">
        <v>100</v>
      </c>
      <c r="G22" s="19">
        <v>100</v>
      </c>
      <c r="H22" s="21">
        <v>206</v>
      </c>
    </row>
    <row r="23" spans="1:8">
      <c r="A23" s="46">
        <v>439</v>
      </c>
      <c r="B23" s="47"/>
      <c r="C23" s="19" t="s">
        <v>9</v>
      </c>
      <c r="D23" s="20">
        <v>1</v>
      </c>
      <c r="E23" s="19">
        <v>12</v>
      </c>
      <c r="F23" s="19">
        <v>98.92</v>
      </c>
      <c r="G23" s="19">
        <v>96.2</v>
      </c>
      <c r="H23" s="21">
        <v>0</v>
      </c>
    </row>
    <row r="24" spans="1:8">
      <c r="H24" s="39">
        <f>SUM(H21:H23)</f>
        <v>206</v>
      </c>
    </row>
    <row r="25" spans="1:8">
      <c r="A25" s="4" t="s">
        <v>38</v>
      </c>
    </row>
    <row r="26" spans="1:8" ht="43.2">
      <c r="A26" s="48" t="s">
        <v>35</v>
      </c>
      <c r="B26" s="49"/>
      <c r="C26" s="22" t="s">
        <v>6</v>
      </c>
      <c r="D26" s="22" t="s">
        <v>7</v>
      </c>
      <c r="E26" s="22" t="s">
        <v>12</v>
      </c>
      <c r="F26" s="18" t="s">
        <v>17</v>
      </c>
      <c r="G26" s="18"/>
      <c r="H26" s="35" t="s">
        <v>40</v>
      </c>
    </row>
    <row r="27" spans="1:8">
      <c r="A27" s="46">
        <v>42</v>
      </c>
      <c r="B27" s="47"/>
      <c r="C27" s="19" t="s">
        <v>8</v>
      </c>
      <c r="D27" s="20">
        <v>1</v>
      </c>
      <c r="E27" s="19">
        <v>12</v>
      </c>
      <c r="F27" s="19">
        <v>85.8</v>
      </c>
      <c r="G27" s="19">
        <v>91.3</v>
      </c>
      <c r="H27" s="21">
        <v>0</v>
      </c>
    </row>
    <row r="28" spans="1:8">
      <c r="A28" s="46">
        <v>44</v>
      </c>
      <c r="B28" s="47"/>
      <c r="C28" s="19" t="s">
        <v>9</v>
      </c>
      <c r="D28" s="20">
        <v>1</v>
      </c>
      <c r="E28" s="19">
        <v>12</v>
      </c>
      <c r="F28" s="19">
        <v>92.5</v>
      </c>
      <c r="G28" s="19">
        <v>84.6</v>
      </c>
      <c r="H28" s="21">
        <v>0</v>
      </c>
    </row>
    <row r="29" spans="1:8">
      <c r="A29" s="50">
        <v>361</v>
      </c>
      <c r="B29" s="50"/>
      <c r="C29" s="54" t="s">
        <v>11</v>
      </c>
      <c r="D29" s="20">
        <v>1</v>
      </c>
      <c r="E29" s="19">
        <v>6</v>
      </c>
      <c r="F29" s="19">
        <v>100</v>
      </c>
      <c r="G29" s="54">
        <v>80.2</v>
      </c>
      <c r="H29" s="21">
        <v>0</v>
      </c>
    </row>
    <row r="30" spans="1:8">
      <c r="H30" s="39">
        <f>SUM(H27:H29)</f>
        <v>0</v>
      </c>
    </row>
    <row r="31" spans="1:8">
      <c r="A31" s="4" t="s">
        <v>14</v>
      </c>
    </row>
    <row r="32" spans="1:8" ht="43.2">
      <c r="A32" s="48" t="s">
        <v>35</v>
      </c>
      <c r="B32" s="49"/>
      <c r="C32" s="22" t="s">
        <v>6</v>
      </c>
      <c r="D32" s="22" t="s">
        <v>7</v>
      </c>
      <c r="E32" s="22" t="s">
        <v>12</v>
      </c>
      <c r="F32" s="18" t="s">
        <v>17</v>
      </c>
      <c r="G32" s="18"/>
      <c r="H32" s="35" t="s">
        <v>40</v>
      </c>
    </row>
    <row r="33" spans="1:8">
      <c r="A33" s="46">
        <v>417</v>
      </c>
      <c r="B33" s="47"/>
      <c r="C33" s="19" t="s">
        <v>9</v>
      </c>
      <c r="D33" s="20">
        <v>1</v>
      </c>
      <c r="E33" s="19">
        <v>12</v>
      </c>
      <c r="F33" s="19">
        <v>100</v>
      </c>
      <c r="G33" s="19">
        <v>100</v>
      </c>
      <c r="H33" s="21">
        <v>206</v>
      </c>
    </row>
    <row r="34" spans="1:8">
      <c r="A34" s="46">
        <v>57</v>
      </c>
      <c r="B34" s="47"/>
      <c r="C34" s="19" t="s">
        <v>9</v>
      </c>
      <c r="D34" s="20">
        <v>1</v>
      </c>
      <c r="E34" s="19">
        <v>12</v>
      </c>
      <c r="F34" s="19">
        <v>98.6</v>
      </c>
      <c r="G34" s="19">
        <v>95</v>
      </c>
      <c r="H34" s="21">
        <v>0</v>
      </c>
    </row>
    <row r="35" spans="1:8">
      <c r="H35" s="39">
        <f>SUM(H33:H34)</f>
        <v>206</v>
      </c>
    </row>
    <row r="36" spans="1:8">
      <c r="A36" s="4" t="s">
        <v>15</v>
      </c>
    </row>
    <row r="37" spans="1:8" ht="43.2">
      <c r="A37" s="48" t="s">
        <v>35</v>
      </c>
      <c r="B37" s="49"/>
      <c r="C37" s="22" t="s">
        <v>6</v>
      </c>
      <c r="D37" s="22" t="s">
        <v>7</v>
      </c>
      <c r="E37" s="22" t="s">
        <v>12</v>
      </c>
      <c r="F37" s="18" t="s">
        <v>17</v>
      </c>
      <c r="G37" s="18"/>
      <c r="H37" s="35" t="s">
        <v>40</v>
      </c>
    </row>
    <row r="38" spans="1:8">
      <c r="A38" s="46">
        <v>377</v>
      </c>
      <c r="B38" s="47"/>
      <c r="C38" s="19" t="s">
        <v>8</v>
      </c>
      <c r="D38" s="21">
        <v>83.33</v>
      </c>
      <c r="E38" s="19">
        <v>12</v>
      </c>
      <c r="F38" s="19">
        <v>100</v>
      </c>
      <c r="G38" s="19">
        <v>100</v>
      </c>
      <c r="H38" s="34">
        <v>206</v>
      </c>
    </row>
    <row r="39" spans="1:8">
      <c r="A39" s="46">
        <v>309</v>
      </c>
      <c r="B39" s="47"/>
      <c r="C39" s="19" t="s">
        <v>9</v>
      </c>
      <c r="D39" s="20">
        <v>1</v>
      </c>
      <c r="E39" s="19">
        <v>12</v>
      </c>
      <c r="F39" s="19">
        <v>100</v>
      </c>
      <c r="G39" s="19">
        <v>91.3</v>
      </c>
      <c r="H39" s="34">
        <v>0</v>
      </c>
    </row>
    <row r="40" spans="1:8">
      <c r="A40" s="46">
        <v>313</v>
      </c>
      <c r="B40" s="47"/>
      <c r="C40" s="19" t="s">
        <v>9</v>
      </c>
      <c r="D40" s="20">
        <v>1</v>
      </c>
      <c r="E40" s="19">
        <v>12</v>
      </c>
      <c r="F40" s="19">
        <v>100</v>
      </c>
      <c r="G40" s="19">
        <v>100</v>
      </c>
      <c r="H40" s="34">
        <v>206</v>
      </c>
    </row>
    <row r="41" spans="1:8">
      <c r="A41" s="46">
        <v>85</v>
      </c>
      <c r="B41" s="47"/>
      <c r="C41" s="19" t="s">
        <v>9</v>
      </c>
      <c r="D41" s="20">
        <v>1</v>
      </c>
      <c r="E41" s="19">
        <v>12</v>
      </c>
      <c r="F41" s="19">
        <v>100</v>
      </c>
      <c r="G41" s="19">
        <v>95.8</v>
      </c>
      <c r="H41" s="34">
        <v>0</v>
      </c>
    </row>
    <row r="42" spans="1:8">
      <c r="A42" s="46">
        <v>98</v>
      </c>
      <c r="B42" s="47"/>
      <c r="C42" s="19" t="s">
        <v>11</v>
      </c>
      <c r="D42" s="20">
        <v>1</v>
      </c>
      <c r="E42" s="19">
        <v>12</v>
      </c>
      <c r="F42" s="19">
        <v>96.85</v>
      </c>
      <c r="G42" s="19">
        <v>81.900000000000006</v>
      </c>
      <c r="H42" s="34">
        <v>0</v>
      </c>
    </row>
    <row r="43" spans="1:8">
      <c r="A43" s="46">
        <v>79</v>
      </c>
      <c r="B43" s="47"/>
      <c r="C43" s="19" t="s">
        <v>11</v>
      </c>
      <c r="D43" s="20">
        <v>1</v>
      </c>
      <c r="E43" s="19">
        <v>12</v>
      </c>
      <c r="F43" s="19">
        <v>80.900000000000006</v>
      </c>
      <c r="G43" s="19">
        <v>69.7</v>
      </c>
      <c r="H43" s="34">
        <v>0</v>
      </c>
    </row>
    <row r="44" spans="1:8">
      <c r="A44" s="46">
        <v>245</v>
      </c>
      <c r="B44" s="47"/>
      <c r="C44" s="19" t="s">
        <v>11</v>
      </c>
      <c r="D44" s="20">
        <v>1</v>
      </c>
      <c r="E44" s="19">
        <v>12</v>
      </c>
      <c r="F44" s="19">
        <v>95</v>
      </c>
      <c r="G44" s="19">
        <v>91.8</v>
      </c>
      <c r="H44" s="34">
        <v>0</v>
      </c>
    </row>
    <row r="45" spans="1:8">
      <c r="A45" s="46">
        <v>214</v>
      </c>
      <c r="B45" s="47"/>
      <c r="C45" s="19" t="s">
        <v>11</v>
      </c>
      <c r="D45" s="20">
        <v>1</v>
      </c>
      <c r="E45" s="19">
        <v>12</v>
      </c>
      <c r="F45" s="19">
        <v>100</v>
      </c>
      <c r="G45" s="19">
        <v>87.2</v>
      </c>
      <c r="H45" s="34">
        <v>0</v>
      </c>
    </row>
    <row r="46" spans="1:8">
      <c r="H46" s="32">
        <f>SUM(H38:H45)</f>
        <v>412</v>
      </c>
    </row>
    <row r="47" spans="1:8">
      <c r="A47" s="4" t="s">
        <v>16</v>
      </c>
    </row>
    <row r="48" spans="1:8" ht="43.2">
      <c r="A48" s="48" t="s">
        <v>35</v>
      </c>
      <c r="B48" s="49"/>
      <c r="C48" s="22" t="s">
        <v>6</v>
      </c>
      <c r="D48" s="22" t="s">
        <v>7</v>
      </c>
      <c r="E48" s="22" t="s">
        <v>12</v>
      </c>
      <c r="F48" s="18" t="s">
        <v>17</v>
      </c>
      <c r="G48" s="18"/>
      <c r="H48" s="35" t="s">
        <v>40</v>
      </c>
    </row>
    <row r="49" spans="1:9">
      <c r="A49" s="46">
        <v>97</v>
      </c>
      <c r="B49" s="47"/>
      <c r="C49" s="19" t="s">
        <v>8</v>
      </c>
      <c r="D49" s="20">
        <v>1</v>
      </c>
      <c r="E49" s="19">
        <v>12</v>
      </c>
      <c r="F49" s="19">
        <v>100</v>
      </c>
      <c r="G49" s="19">
        <v>93.9</v>
      </c>
      <c r="H49" s="21">
        <v>0</v>
      </c>
    </row>
    <row r="50" spans="1:9">
      <c r="A50" s="46">
        <v>252</v>
      </c>
      <c r="B50" s="47"/>
      <c r="C50" s="19" t="s">
        <v>9</v>
      </c>
      <c r="D50" s="20">
        <v>1</v>
      </c>
      <c r="E50" s="19">
        <v>12</v>
      </c>
      <c r="F50" s="19">
        <v>100</v>
      </c>
      <c r="G50" s="19">
        <v>100</v>
      </c>
      <c r="H50" s="21">
        <v>206</v>
      </c>
    </row>
    <row r="51" spans="1:9">
      <c r="A51" s="50">
        <v>251</v>
      </c>
      <c r="B51" s="50"/>
      <c r="C51" s="19" t="s">
        <v>9</v>
      </c>
      <c r="D51" s="20">
        <v>1</v>
      </c>
      <c r="E51" s="19">
        <v>12</v>
      </c>
      <c r="F51" s="19">
        <v>100</v>
      </c>
      <c r="G51" s="19">
        <v>100</v>
      </c>
      <c r="H51" s="21">
        <v>206</v>
      </c>
    </row>
    <row r="52" spans="1:9">
      <c r="A52" s="36"/>
      <c r="B52" s="36"/>
      <c r="C52" s="29"/>
      <c r="D52" s="37"/>
      <c r="E52" s="29"/>
      <c r="F52" s="29"/>
      <c r="G52" s="29"/>
      <c r="H52" s="38">
        <f>SUM(H49:H51)</f>
        <v>412</v>
      </c>
    </row>
    <row r="53" spans="1:9">
      <c r="A53" s="36"/>
      <c r="B53" s="36"/>
      <c r="C53" s="29"/>
      <c r="D53" s="37"/>
      <c r="E53" s="29"/>
      <c r="F53" s="29"/>
      <c r="G53" s="29"/>
      <c r="H53" s="38"/>
    </row>
    <row r="54" spans="1:9">
      <c r="A54" s="36"/>
      <c r="B54" s="36"/>
      <c r="C54" s="29"/>
      <c r="D54" s="37"/>
      <c r="E54" s="29"/>
      <c r="F54" s="29"/>
      <c r="G54" s="29"/>
      <c r="H54" s="38"/>
    </row>
    <row r="55" spans="1:9">
      <c r="A55" s="36"/>
      <c r="B55" s="36"/>
      <c r="C55" s="29"/>
      <c r="D55" s="37"/>
      <c r="E55" s="29"/>
      <c r="F55" s="29"/>
      <c r="G55" s="55" t="s">
        <v>27</v>
      </c>
      <c r="H55" s="38">
        <f>H18+H24+H35+H46+H52</f>
        <v>1236</v>
      </c>
    </row>
    <row r="56" spans="1:9" ht="17.399999999999999">
      <c r="A56" s="43"/>
      <c r="B56" s="43"/>
      <c r="C56" s="29"/>
      <c r="D56" s="29"/>
      <c r="E56" s="29"/>
      <c r="F56" s="29"/>
      <c r="G56" s="29"/>
      <c r="H56" s="41"/>
      <c r="I56" s="4"/>
    </row>
    <row r="57" spans="1:9">
      <c r="A57" s="28"/>
      <c r="B57" s="28"/>
      <c r="C57" s="29"/>
      <c r="D57" s="29"/>
      <c r="E57" s="29"/>
      <c r="F57" s="29"/>
      <c r="G57" s="29"/>
      <c r="H57" s="30"/>
    </row>
    <row r="58" spans="1:9">
      <c r="A58" s="28"/>
      <c r="B58" s="28"/>
      <c r="C58" s="29"/>
      <c r="D58" s="29"/>
      <c r="E58" s="29"/>
      <c r="F58" s="29"/>
      <c r="G58" s="29"/>
      <c r="H58" s="30"/>
    </row>
    <row r="59" spans="1:9">
      <c r="A59" s="9"/>
      <c r="B59" s="44" t="s">
        <v>45</v>
      </c>
      <c r="C59" s="44"/>
      <c r="D59" s="44"/>
      <c r="E59" s="44"/>
      <c r="F59" s="44"/>
      <c r="G59" s="44"/>
    </row>
    <row r="60" spans="1:9" ht="14.4" customHeight="1">
      <c r="D60" s="8"/>
      <c r="H60" s="16"/>
    </row>
    <row r="61" spans="1:9">
      <c r="D61" s="8"/>
      <c r="H61" s="8"/>
    </row>
    <row r="62" spans="1:9">
      <c r="D62" s="8"/>
    </row>
    <row r="63" spans="1:9">
      <c r="D63" s="8"/>
    </row>
    <row r="65" spans="1:8">
      <c r="A65" s="13"/>
      <c r="C65" s="8"/>
      <c r="F65" s="13"/>
    </row>
    <row r="67" spans="1:8">
      <c r="B67" s="45"/>
      <c r="C67" s="45"/>
      <c r="D67" s="45"/>
      <c r="E67" s="45"/>
      <c r="F67" s="45"/>
    </row>
    <row r="68" spans="1:8">
      <c r="B68" s="44"/>
      <c r="C68" s="44"/>
      <c r="D68" s="44"/>
      <c r="E68" s="44"/>
      <c r="F68" s="44"/>
    </row>
    <row r="69" spans="1:8">
      <c r="B69" s="44"/>
      <c r="C69" s="44"/>
      <c r="D69" s="44"/>
      <c r="E69" s="44"/>
      <c r="F69" s="44"/>
    </row>
    <row r="70" spans="1:8">
      <c r="B70" s="44"/>
      <c r="C70" s="44"/>
      <c r="D70" s="44"/>
      <c r="E70" s="44"/>
      <c r="F70" s="44"/>
    </row>
    <row r="71" spans="1:8">
      <c r="B71" s="45"/>
      <c r="C71" s="45"/>
      <c r="D71" s="45"/>
      <c r="E71" s="45"/>
      <c r="F71" s="45"/>
    </row>
    <row r="72" spans="1:8">
      <c r="H72" s="40"/>
    </row>
    <row r="73" spans="1:8">
      <c r="H73" s="29"/>
    </row>
    <row r="74" spans="1:8">
      <c r="H74" s="40"/>
    </row>
  </sheetData>
  <mergeCells count="39">
    <mergeCell ref="A49:B49"/>
    <mergeCell ref="A50:B50"/>
    <mergeCell ref="A38:B38"/>
    <mergeCell ref="A39:B39"/>
    <mergeCell ref="A40:B40"/>
    <mergeCell ref="A41:B41"/>
    <mergeCell ref="A42:B42"/>
    <mergeCell ref="A51:B51"/>
    <mergeCell ref="A37:B37"/>
    <mergeCell ref="A10:B10"/>
    <mergeCell ref="A11:B11"/>
    <mergeCell ref="A12:B12"/>
    <mergeCell ref="A13:B13"/>
    <mergeCell ref="A14:B14"/>
    <mergeCell ref="A15:B15"/>
    <mergeCell ref="A16:B16"/>
    <mergeCell ref="A17:B17"/>
    <mergeCell ref="A20:B20"/>
    <mergeCell ref="A21:B21"/>
    <mergeCell ref="A22:B22"/>
    <mergeCell ref="A23:B23"/>
    <mergeCell ref="A26:B26"/>
    <mergeCell ref="A27:B27"/>
    <mergeCell ref="A28:B28"/>
    <mergeCell ref="A32:B32"/>
    <mergeCell ref="A33:B33"/>
    <mergeCell ref="A34:B34"/>
    <mergeCell ref="A48:B48"/>
    <mergeCell ref="A43:B43"/>
    <mergeCell ref="A44:B44"/>
    <mergeCell ref="A45:B45"/>
    <mergeCell ref="A29:B29"/>
    <mergeCell ref="A56:B56"/>
    <mergeCell ref="B69:F69"/>
    <mergeCell ref="B70:F70"/>
    <mergeCell ref="B67:F67"/>
    <mergeCell ref="B71:F71"/>
    <mergeCell ref="B68:F68"/>
    <mergeCell ref="B59:G59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K12" sqref="K12"/>
    </sheetView>
  </sheetViews>
  <sheetFormatPr defaultRowHeight="14.4"/>
  <cols>
    <col min="1" max="1" width="12.5546875" customWidth="1"/>
    <col min="2" max="2" width="12" customWidth="1"/>
    <col min="3" max="3" width="12.44140625" customWidth="1"/>
    <col min="4" max="4" width="10.88671875" customWidth="1"/>
    <col min="5" max="6" width="15.6640625" customWidth="1"/>
    <col min="7" max="7" width="14.6640625" customWidth="1"/>
    <col min="8" max="8" width="15.5546875" customWidth="1"/>
    <col min="9" max="9" width="12" bestFit="1" customWidth="1"/>
    <col min="10" max="10" width="19.33203125" customWidth="1"/>
  </cols>
  <sheetData>
    <row r="1" spans="1:10">
      <c r="A1" s="2" t="s">
        <v>31</v>
      </c>
    </row>
    <row r="3" spans="1:10">
      <c r="A3" s="2" t="s">
        <v>0</v>
      </c>
      <c r="D3" s="1"/>
      <c r="E3" s="1"/>
      <c r="F3" s="1"/>
      <c r="G3" s="1"/>
      <c r="H3" s="1"/>
      <c r="I3" s="1"/>
      <c r="J3" s="3">
        <v>50000</v>
      </c>
    </row>
    <row r="4" spans="1:10" ht="57.6" customHeight="1">
      <c r="A4" s="53" t="s">
        <v>35</v>
      </c>
      <c r="B4" s="53"/>
      <c r="C4" s="4" t="s">
        <v>6</v>
      </c>
      <c r="D4" s="4" t="s">
        <v>7</v>
      </c>
      <c r="E4" s="4" t="s">
        <v>12</v>
      </c>
      <c r="F4" s="4"/>
      <c r="G4" s="6" t="s">
        <v>17</v>
      </c>
      <c r="H4" s="6" t="s">
        <v>18</v>
      </c>
      <c r="I4" s="31" t="s">
        <v>39</v>
      </c>
      <c r="J4" s="6" t="s">
        <v>20</v>
      </c>
    </row>
    <row r="5" spans="1:10">
      <c r="A5" s="45">
        <v>223</v>
      </c>
      <c r="B5" s="45"/>
      <c r="C5" t="s">
        <v>8</v>
      </c>
      <c r="D5" s="5">
        <v>1</v>
      </c>
      <c r="E5">
        <v>12</v>
      </c>
      <c r="F5" s="1">
        <v>12911.63</v>
      </c>
      <c r="G5">
        <v>89</v>
      </c>
      <c r="H5">
        <v>93</v>
      </c>
      <c r="I5">
        <f>F5/B16</f>
        <v>0.33222947236732375</v>
      </c>
      <c r="J5" s="24">
        <f>((E18*I5)*90/100)</f>
        <v>2242.548938479435</v>
      </c>
    </row>
    <row r="6" spans="1:10">
      <c r="A6" s="45">
        <v>223</v>
      </c>
      <c r="B6" s="45"/>
      <c r="C6" t="s">
        <v>8</v>
      </c>
      <c r="D6" s="5">
        <v>1</v>
      </c>
      <c r="E6" s="7" t="s">
        <v>19</v>
      </c>
      <c r="F6" s="1">
        <v>12911.63</v>
      </c>
      <c r="G6">
        <v>90</v>
      </c>
      <c r="H6">
        <v>93</v>
      </c>
      <c r="I6">
        <f>F6/B16</f>
        <v>0.33222947236732375</v>
      </c>
      <c r="J6" s="26">
        <f>((E18*I6))*20/100</f>
        <v>498.34420855098563</v>
      </c>
    </row>
    <row r="7" spans="1:10">
      <c r="A7" s="45">
        <v>465</v>
      </c>
      <c r="B7" s="45"/>
      <c r="C7" t="s">
        <v>8</v>
      </c>
      <c r="D7" s="5">
        <v>1</v>
      </c>
      <c r="E7">
        <v>10</v>
      </c>
      <c r="F7" s="1">
        <v>12911.63</v>
      </c>
      <c r="G7">
        <v>94</v>
      </c>
      <c r="H7">
        <v>93</v>
      </c>
      <c r="I7">
        <f>F7/B16</f>
        <v>0.33222947236732375</v>
      </c>
      <c r="J7" s="25">
        <f>((E18*I7)/12*10)</f>
        <v>2076.4342022957735</v>
      </c>
    </row>
    <row r="8" spans="1:10">
      <c r="A8" s="45">
        <v>249</v>
      </c>
      <c r="B8" s="45"/>
      <c r="C8" t="s">
        <v>10</v>
      </c>
      <c r="D8" s="5">
        <v>1</v>
      </c>
      <c r="E8">
        <v>2</v>
      </c>
      <c r="F8" s="1">
        <v>12911.63</v>
      </c>
      <c r="G8">
        <v>94</v>
      </c>
      <c r="H8">
        <v>93</v>
      </c>
      <c r="I8">
        <f>F8/B16</f>
        <v>0.33222947236732375</v>
      </c>
      <c r="J8" s="25">
        <f>((E18*I8)/12*2)</f>
        <v>415.28684045915469</v>
      </c>
    </row>
    <row r="9" spans="1:10" ht="15" thickBot="1">
      <c r="A9" s="45">
        <v>46</v>
      </c>
      <c r="B9" s="45"/>
      <c r="C9" t="s">
        <v>8</v>
      </c>
      <c r="D9" s="5">
        <v>1</v>
      </c>
      <c r="E9">
        <v>12</v>
      </c>
      <c r="F9" s="1">
        <v>10458</v>
      </c>
      <c r="G9">
        <v>91</v>
      </c>
      <c r="H9">
        <v>93</v>
      </c>
      <c r="I9">
        <f>F9/B16</f>
        <v>0.26909505786778837</v>
      </c>
      <c r="J9" s="23">
        <f>((E18*I9))</f>
        <v>2018.2129340084127</v>
      </c>
    </row>
    <row r="10" spans="1:10" ht="15" thickBot="1">
      <c r="H10" t="s">
        <v>27</v>
      </c>
      <c r="J10" s="33">
        <f>SUM(J5:J9)-0.01</f>
        <v>7250.8171237937613</v>
      </c>
    </row>
    <row r="11" spans="1:10">
      <c r="A11" t="s">
        <v>32</v>
      </c>
    </row>
    <row r="12" spans="1:10">
      <c r="A12">
        <v>12911.63</v>
      </c>
      <c r="B12">
        <v>12911.63</v>
      </c>
      <c r="C12">
        <v>10458</v>
      </c>
      <c r="D12">
        <v>2582.33</v>
      </c>
      <c r="E12">
        <f>SUM(A12:D12)</f>
        <v>38863.589999999997</v>
      </c>
      <c r="J12" s="32">
        <f>J10+D12</f>
        <v>9833.1471237937621</v>
      </c>
    </row>
    <row r="13" spans="1:10">
      <c r="H13" t="s">
        <v>41</v>
      </c>
    </row>
    <row r="14" spans="1:10">
      <c r="A14" t="s">
        <v>28</v>
      </c>
    </row>
    <row r="15" spans="1:10" ht="43.2">
      <c r="A15" s="2" t="s">
        <v>29</v>
      </c>
      <c r="B15" s="16" t="s">
        <v>36</v>
      </c>
      <c r="C15" s="16" t="s">
        <v>37</v>
      </c>
      <c r="D15" s="2" t="s">
        <v>30</v>
      </c>
    </row>
    <row r="16" spans="1:10">
      <c r="A16" s="4">
        <v>50000</v>
      </c>
      <c r="B16" s="4">
        <v>38863.589999999997</v>
      </c>
      <c r="C16" s="32">
        <f>J10</f>
        <v>7250.8171237937613</v>
      </c>
      <c r="D16" s="3">
        <f>A16-B16-C16</f>
        <v>3885.5928762062422</v>
      </c>
    </row>
    <row r="18" spans="1:6">
      <c r="A18" t="s">
        <v>33</v>
      </c>
      <c r="E18" s="1">
        <v>7500</v>
      </c>
      <c r="F18" s="1"/>
    </row>
    <row r="20" spans="1:6">
      <c r="A20" s="10" t="s">
        <v>22</v>
      </c>
    </row>
    <row r="21" spans="1:6">
      <c r="A21" t="s">
        <v>21</v>
      </c>
    </row>
    <row r="22" spans="1:6">
      <c r="A22" t="s">
        <v>34</v>
      </c>
    </row>
    <row r="23" spans="1:6">
      <c r="A23" t="s">
        <v>23</v>
      </c>
    </row>
    <row r="25" spans="1:6">
      <c r="A25" s="12"/>
      <c r="B25" t="s">
        <v>24</v>
      </c>
    </row>
    <row r="26" spans="1:6">
      <c r="A26" s="11"/>
      <c r="B26" t="s">
        <v>25</v>
      </c>
    </row>
    <row r="27" spans="1:6">
      <c r="A27" s="9"/>
      <c r="B27" t="s">
        <v>26</v>
      </c>
    </row>
  </sheetData>
  <mergeCells count="6">
    <mergeCell ref="A9:B9"/>
    <mergeCell ref="A4:B4"/>
    <mergeCell ref="A5:B5"/>
    <mergeCell ref="A6:B6"/>
    <mergeCell ref="A7:B7"/>
    <mergeCell ref="A8:B8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PERSONALE NON PO</vt:lpstr>
      <vt:lpstr>PO E SEGRETARIO COMUNALE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2022-06-07T09:18:35Z</dcterms:modified>
</cp:coreProperties>
</file>